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720" windowHeight="6345" activeTab="1"/>
  </bookViews>
  <sheets>
    <sheet name="Unit Cost Budget Summary" sheetId="1" r:id="rId1"/>
    <sheet name="Unit Cost Budget Detail" sheetId="2" r:id="rId2"/>
    <sheet name="Projection - AdultDay" sheetId="3" r:id="rId3"/>
    <sheet name="Projection - Supplemental" sheetId="4" r:id="rId4"/>
    <sheet name="Projection - EST" sheetId="5" r:id="rId5"/>
  </sheets>
  <definedNames/>
  <calcPr fullCalcOnLoad="1"/>
</workbook>
</file>

<file path=xl/sharedStrings.xml><?xml version="1.0" encoding="utf-8"?>
<sst xmlns="http://schemas.openxmlformats.org/spreadsheetml/2006/main" count="207" uniqueCount="101">
  <si>
    <t>UNIT COST BUDGET SUMMARY</t>
  </si>
  <si>
    <t>Agency:</t>
  </si>
  <si>
    <t>Project Title:</t>
  </si>
  <si>
    <t>Date Prepared:</t>
  </si>
  <si>
    <t>E. Total Funds Requested</t>
  </si>
  <si>
    <t>F. Local Match Total (13% Required)</t>
  </si>
  <si>
    <t xml:space="preserve">    1. Cash</t>
  </si>
  <si>
    <t xml:space="preserve">    2. In-Kind</t>
  </si>
  <si>
    <t>G. Program Income</t>
  </si>
  <si>
    <t>H. Total Project Funds</t>
  </si>
  <si>
    <t>I. Other Resources</t>
  </si>
  <si>
    <t>Total Units Less Other Resources</t>
  </si>
  <si>
    <t>A. Grant Total</t>
  </si>
  <si>
    <t xml:space="preserve">    1. Cash (%)</t>
  </si>
  <si>
    <t xml:space="preserve">    2. In-Kind (%)</t>
  </si>
  <si>
    <t>I certify that I am authorized to sign on behalf of the Agency. The budget amounts represent</t>
  </si>
  <si>
    <t>necessary and proper costs for implementing this program.</t>
  </si>
  <si>
    <t>Signature</t>
  </si>
  <si>
    <t>Title</t>
  </si>
  <si>
    <t>Date</t>
  </si>
  <si>
    <t>ANALYSIS</t>
  </si>
  <si>
    <t>Number of Units:</t>
  </si>
  <si>
    <t>Budget Period:</t>
  </si>
  <si>
    <t>UNIT COST BUDGET DETAIL</t>
  </si>
  <si>
    <t>EXPENSE CATEGORY</t>
  </si>
  <si>
    <t>Service Category:</t>
  </si>
  <si>
    <t>Amount</t>
  </si>
  <si>
    <t>3. Travel:</t>
  </si>
  <si>
    <t xml:space="preserve">      Volunteer:</t>
  </si>
  <si>
    <t>4. Equipment</t>
  </si>
  <si>
    <t>5. Raw Food</t>
  </si>
  <si>
    <t>6. Supplies</t>
  </si>
  <si>
    <t>7. Occupancy:</t>
  </si>
  <si>
    <t>8. Communications (list)</t>
  </si>
  <si>
    <t>9. Service Contracts (list)</t>
  </si>
  <si>
    <t>10. Training:</t>
  </si>
  <si>
    <t>13. Total Units Projected</t>
  </si>
  <si>
    <t>14. Total Unit Cost (Line 12 Divided by Line 13)</t>
  </si>
  <si>
    <t>* Indirect costs may only be included if and only at the federally approved rate for your organization.</t>
  </si>
  <si>
    <t>PROJECTED MONTHLY EXPENDITURES</t>
  </si>
  <si>
    <t>SERVICE:</t>
  </si>
  <si>
    <t>OCT</t>
  </si>
  <si>
    <t>NOV</t>
  </si>
  <si>
    <t>DEC</t>
  </si>
  <si>
    <t>QTR 1</t>
  </si>
  <si>
    <t>YTD</t>
  </si>
  <si>
    <t>JAN</t>
  </si>
  <si>
    <t>FEB</t>
  </si>
  <si>
    <t>MAR</t>
  </si>
  <si>
    <t>QTR 2</t>
  </si>
  <si>
    <t>Cost</t>
  </si>
  <si>
    <t>Match</t>
  </si>
  <si>
    <t>Income</t>
  </si>
  <si>
    <t>Unduplicated Clients</t>
  </si>
  <si>
    <t>Units</t>
  </si>
  <si>
    <t>Other Resources</t>
  </si>
  <si>
    <t>APR</t>
  </si>
  <si>
    <t>MAY</t>
  </si>
  <si>
    <t>JUNE</t>
  </si>
  <si>
    <t>QTR 3</t>
  </si>
  <si>
    <t>JUL</t>
  </si>
  <si>
    <t>AUG</t>
  </si>
  <si>
    <t>SEPT</t>
  </si>
  <si>
    <t>QTR 4</t>
  </si>
  <si>
    <t>AGENCY:</t>
  </si>
  <si>
    <t>C. Grant Unit Cost</t>
  </si>
  <si>
    <t>B. Unit Cost</t>
  </si>
  <si>
    <t>A. Service Category</t>
  </si>
  <si>
    <t xml:space="preserve">       Utilities if not included in above </t>
  </si>
  <si>
    <t>1. Salaries (specify)                                      FTE</t>
  </si>
  <si>
    <t>2. Fringe Benefits (%Rate)                               %</t>
  </si>
  <si>
    <t xml:space="preserve">D. </t>
  </si>
  <si>
    <t>B. Local Match Total (13% required)</t>
  </si>
  <si>
    <t>Adult Day Services</t>
  </si>
  <si>
    <t>_X__FICA_X__Life__X_Dental_X__Unemp.</t>
  </si>
  <si>
    <t>___Vision__X_WorkComp___Retirement</t>
  </si>
  <si>
    <t>___Hearing__X_Hosp.___Other</t>
  </si>
  <si>
    <t xml:space="preserve">      Staff: Program Director</t>
  </si>
  <si>
    <t xml:space="preserve">       Office Space $10.00 per sq.foot </t>
  </si>
  <si>
    <t>12. Total Cost (add sections 1-11)</t>
  </si>
  <si>
    <t>phone, internet</t>
  </si>
  <si>
    <t>Caregiver Supplemental</t>
  </si>
  <si>
    <t>POS</t>
  </si>
  <si>
    <t>C. Program Income</t>
  </si>
  <si>
    <t>CaregiverSupplemental</t>
  </si>
  <si>
    <r>
      <t xml:space="preserve">11. Other (specify)* </t>
    </r>
    <r>
      <rPr>
        <sz val="10"/>
        <rFont val="Arial"/>
        <family val="2"/>
      </rPr>
      <t xml:space="preserve"> Liability Insurance</t>
    </r>
  </si>
  <si>
    <t>n/a</t>
  </si>
  <si>
    <t>Caregiver EdSupp&amp;Train</t>
  </si>
  <si>
    <t xml:space="preserve">         Rate/mile__.475__x_200_Miles </t>
  </si>
  <si>
    <t xml:space="preserve">         Rate/mile__.475_x 1,000 Miles </t>
  </si>
  <si>
    <t>Goods/Services for caregivers, Education Materials</t>
  </si>
  <si>
    <t>Executive Director</t>
  </si>
  <si>
    <t>Caregiver Supplemental Services</t>
  </si>
  <si>
    <t>Caregiver Education, Support and Training</t>
  </si>
  <si>
    <t>AREA AGENCY ON AGING REGION IIIC</t>
  </si>
  <si>
    <t>AREA AGENCY ON AGING REGION 3C</t>
  </si>
  <si>
    <t>ABC Agency</t>
  </si>
  <si>
    <t>Caregiver Supports 2023</t>
  </si>
  <si>
    <t>10/1/2022-09/30/2023</t>
  </si>
  <si>
    <t>Snow E. White</t>
  </si>
  <si>
    <t>D. Other Resources (United Way grant)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</si>
</sst>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0.00000"/>
    <numFmt numFmtId="170" formatCode="0.0000"/>
    <numFmt numFmtId="171" formatCode="0.000"/>
    <numFmt numFmtId="172" formatCode="0.0"/>
  </numFmts>
  <fonts count="4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6"/>
      <name val="Mistral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44" fontId="0" fillId="0" borderId="13" xfId="44" applyFont="1" applyBorder="1" applyAlignment="1">
      <alignment/>
    </xf>
    <xf numFmtId="165" fontId="0" fillId="0" borderId="13" xfId="44" applyNumberFormat="1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9" fillId="0" borderId="0" xfId="0" applyFont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1" borderId="28" xfId="0" applyFill="1" applyBorder="1" applyAlignment="1">
      <alignment/>
    </xf>
    <xf numFmtId="0" fontId="0" fillId="1" borderId="0" xfId="0" applyFill="1" applyBorder="1" applyAlignment="1">
      <alignment/>
    </xf>
    <xf numFmtId="0" fontId="0" fillId="1" borderId="12" xfId="0" applyFill="1" applyBorder="1" applyAlignment="1">
      <alignment/>
    </xf>
    <xf numFmtId="0" fontId="0" fillId="1" borderId="17" xfId="0" applyFill="1" applyBorder="1" applyAlignment="1">
      <alignment/>
    </xf>
    <xf numFmtId="0" fontId="0" fillId="1" borderId="16" xfId="0" applyFill="1" applyBorder="1" applyAlignment="1">
      <alignment/>
    </xf>
    <xf numFmtId="0" fontId="0" fillId="1" borderId="11" xfId="0" applyFill="1" applyBorder="1" applyAlignment="1">
      <alignment/>
    </xf>
    <xf numFmtId="165" fontId="0" fillId="1" borderId="12" xfId="44" applyNumberFormat="1" applyFont="1" applyFill="1" applyBorder="1" applyAlignment="1">
      <alignment/>
    </xf>
    <xf numFmtId="165" fontId="0" fillId="1" borderId="11" xfId="44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165" fontId="0" fillId="33" borderId="17" xfId="44" applyNumberFormat="1" applyFont="1" applyFill="1" applyBorder="1" applyAlignment="1">
      <alignment/>
    </xf>
    <xf numFmtId="165" fontId="0" fillId="33" borderId="16" xfId="44" applyNumberFormat="1" applyFont="1" applyFill="1" applyBorder="1" applyAlignment="1">
      <alignment/>
    </xf>
    <xf numFmtId="165" fontId="0" fillId="33" borderId="12" xfId="44" applyNumberFormat="1" applyFont="1" applyFill="1" applyBorder="1" applyAlignment="1">
      <alignment/>
    </xf>
    <xf numFmtId="165" fontId="0" fillId="33" borderId="11" xfId="44" applyNumberFormat="1" applyFont="1" applyFill="1" applyBorder="1" applyAlignment="1">
      <alignment/>
    </xf>
    <xf numFmtId="165" fontId="0" fillId="33" borderId="13" xfId="44" applyNumberFormat="1" applyFont="1" applyFill="1" applyBorder="1" applyAlignment="1">
      <alignment/>
    </xf>
    <xf numFmtId="165" fontId="0" fillId="33" borderId="29" xfId="44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7" xfId="0" applyFill="1" applyBorder="1" applyAlignment="1">
      <alignment/>
    </xf>
    <xf numFmtId="9" fontId="0" fillId="33" borderId="13" xfId="57" applyFont="1" applyFill="1" applyBorder="1" applyAlignment="1">
      <alignment/>
    </xf>
    <xf numFmtId="165" fontId="0" fillId="33" borderId="30" xfId="44" applyNumberFormat="1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165" fontId="1" fillId="33" borderId="13" xfId="44" applyNumberFormat="1" applyFont="1" applyFill="1" applyBorder="1" applyAlignment="1">
      <alignment/>
    </xf>
    <xf numFmtId="0" fontId="1" fillId="33" borderId="31" xfId="0" applyFont="1" applyFill="1" applyBorder="1" applyAlignment="1">
      <alignment horizontal="center"/>
    </xf>
    <xf numFmtId="167" fontId="0" fillId="33" borderId="17" xfId="42" applyNumberFormat="1" applyFont="1" applyFill="1" applyBorder="1" applyAlignment="1">
      <alignment/>
    </xf>
    <xf numFmtId="167" fontId="0" fillId="33" borderId="13" xfId="42" applyNumberFormat="1" applyFont="1" applyFill="1" applyBorder="1" applyAlignment="1">
      <alignment/>
    </xf>
    <xf numFmtId="15" fontId="0" fillId="0" borderId="16" xfId="0" applyNumberFormat="1" applyBorder="1" applyAlignment="1">
      <alignment/>
    </xf>
    <xf numFmtId="165" fontId="0" fillId="33" borderId="13" xfId="44" applyNumberFormat="1" applyFont="1" applyFill="1" applyBorder="1" applyAlignment="1">
      <alignment/>
    </xf>
    <xf numFmtId="9" fontId="0" fillId="33" borderId="13" xfId="44" applyNumberFormat="1" applyFont="1" applyFill="1" applyBorder="1" applyAlignment="1">
      <alignment/>
    </xf>
    <xf numFmtId="165" fontId="0" fillId="0" borderId="29" xfId="44" applyNumberFormat="1" applyFont="1" applyBorder="1" applyAlignment="1">
      <alignment/>
    </xf>
    <xf numFmtId="44" fontId="2" fillId="0" borderId="13" xfId="44" applyFont="1" applyBorder="1" applyAlignment="1">
      <alignment horizontal="right"/>
    </xf>
    <xf numFmtId="165" fontId="0" fillId="34" borderId="13" xfId="44" applyNumberFormat="1" applyFont="1" applyFill="1" applyBorder="1" applyAlignment="1">
      <alignment/>
    </xf>
    <xf numFmtId="2" fontId="0" fillId="33" borderId="17" xfId="0" applyNumberFormat="1" applyFill="1" applyBorder="1" applyAlignment="1">
      <alignment/>
    </xf>
    <xf numFmtId="44" fontId="0" fillId="0" borderId="13" xfId="44" applyFont="1" applyBorder="1" applyAlignment="1">
      <alignment horizontal="right"/>
    </xf>
    <xf numFmtId="0" fontId="0" fillId="33" borderId="13" xfId="0" applyFill="1" applyBorder="1" applyAlignment="1">
      <alignment horizontal="right"/>
    </xf>
    <xf numFmtId="167" fontId="0" fillId="33" borderId="13" xfId="42" applyNumberFormat="1" applyFont="1" applyFill="1" applyBorder="1" applyAlignment="1">
      <alignment horizontal="left"/>
    </xf>
    <xf numFmtId="167" fontId="0" fillId="33" borderId="12" xfId="42" applyNumberFormat="1" applyFont="1" applyFill="1" applyBorder="1" applyAlignment="1">
      <alignment/>
    </xf>
    <xf numFmtId="167" fontId="0" fillId="33" borderId="13" xfId="42" applyNumberFormat="1" applyFont="1" applyFill="1" applyBorder="1" applyAlignment="1">
      <alignment horizontal="left" indent="1"/>
    </xf>
    <xf numFmtId="0" fontId="4" fillId="0" borderId="16" xfId="0" applyFont="1" applyBorder="1" applyAlignment="1">
      <alignment/>
    </xf>
    <xf numFmtId="0" fontId="1" fillId="0" borderId="0" xfId="0" applyFont="1" applyAlignment="1">
      <alignment/>
    </xf>
    <xf numFmtId="14" fontId="1" fillId="33" borderId="32" xfId="0" applyNumberFormat="1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0" fontId="10" fillId="33" borderId="32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1" borderId="34" xfId="0" applyFont="1" applyFill="1" applyBorder="1" applyAlignment="1">
      <alignment horizontal="center"/>
    </xf>
    <xf numFmtId="0" fontId="5" fillId="1" borderId="35" xfId="0" applyFont="1" applyFill="1" applyBorder="1" applyAlignment="1">
      <alignment horizontal="center"/>
    </xf>
    <xf numFmtId="0" fontId="5" fillId="1" borderId="3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8" fillId="0" borderId="16" xfId="0" applyFont="1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5</xdr:row>
      <xdr:rowOff>171450</xdr:rowOff>
    </xdr:from>
    <xdr:to>
      <xdr:col>0</xdr:col>
      <xdr:colOff>2247900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304925" y="15049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1676400</xdr:colOff>
      <xdr:row>9</xdr:row>
      <xdr:rowOff>123825</xdr:rowOff>
    </xdr:from>
    <xdr:to>
      <xdr:col>0</xdr:col>
      <xdr:colOff>2238375</xdr:colOff>
      <xdr:row>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676400" y="23050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2219325</xdr:colOff>
      <xdr:row>16</xdr:row>
      <xdr:rowOff>142875</xdr:rowOff>
    </xdr:from>
    <xdr:to>
      <xdr:col>0</xdr:col>
      <xdr:colOff>2828925</xdr:colOff>
      <xdr:row>16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219325" y="3886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2247900</xdr:colOff>
      <xdr:row>18</xdr:row>
      <xdr:rowOff>133350</xdr:rowOff>
    </xdr:from>
    <xdr:to>
      <xdr:col>0</xdr:col>
      <xdr:colOff>2819400</xdr:colOff>
      <xdr:row>18</xdr:row>
      <xdr:rowOff>133350</xdr:rowOff>
    </xdr:to>
    <xdr:sp>
      <xdr:nvSpPr>
        <xdr:cNvPr id="2" name="Line 2"/>
        <xdr:cNvSpPr>
          <a:spLocks/>
        </xdr:cNvSpPr>
      </xdr:nvSpPr>
      <xdr:spPr>
        <a:xfrm>
          <a:off x="2247900" y="4333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2257425</xdr:colOff>
      <xdr:row>23</xdr:row>
      <xdr:rowOff>161925</xdr:rowOff>
    </xdr:from>
    <xdr:to>
      <xdr:col>0</xdr:col>
      <xdr:colOff>2790825</xdr:colOff>
      <xdr:row>23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2257425" y="5505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2133600</xdr:colOff>
      <xdr:row>24</xdr:row>
      <xdr:rowOff>161925</xdr:rowOff>
    </xdr:from>
    <xdr:to>
      <xdr:col>0</xdr:col>
      <xdr:colOff>2790825</xdr:colOff>
      <xdr:row>24</xdr:row>
      <xdr:rowOff>161925</xdr:rowOff>
    </xdr:to>
    <xdr:sp>
      <xdr:nvSpPr>
        <xdr:cNvPr id="4" name="Line 4"/>
        <xdr:cNvSpPr>
          <a:spLocks/>
        </xdr:cNvSpPr>
      </xdr:nvSpPr>
      <xdr:spPr>
        <a:xfrm>
          <a:off x="2133600" y="57340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34.8515625" style="0" customWidth="1"/>
    <col min="2" max="2" width="19.140625" style="0" customWidth="1"/>
    <col min="3" max="3" width="22.8515625" style="0" customWidth="1"/>
    <col min="4" max="4" width="23.00390625" style="0" customWidth="1"/>
  </cols>
  <sheetData>
    <row r="1" spans="1:4" ht="18">
      <c r="A1" s="88" t="s">
        <v>94</v>
      </c>
      <c r="B1" s="88"/>
      <c r="C1" s="88"/>
      <c r="D1" s="88"/>
    </row>
    <row r="2" spans="1:4" s="84" customFormat="1" ht="18">
      <c r="A2" s="89" t="s">
        <v>0</v>
      </c>
      <c r="B2" s="89"/>
      <c r="C2" s="89"/>
      <c r="D2" s="89"/>
    </row>
    <row r="3" spans="1:4" ht="18">
      <c r="A3" s="83"/>
      <c r="B3" s="83"/>
      <c r="C3" s="83"/>
      <c r="D3" s="83"/>
    </row>
    <row r="4" spans="1:4" ht="21.75" customHeight="1">
      <c r="A4" s="1" t="s">
        <v>1</v>
      </c>
      <c r="B4" s="3" t="s">
        <v>2</v>
      </c>
      <c r="C4" s="2" t="s">
        <v>22</v>
      </c>
      <c r="D4" s="3" t="s">
        <v>3</v>
      </c>
    </row>
    <row r="5" spans="1:4" ht="29.25" customHeight="1" thickBot="1">
      <c r="A5" s="81" t="s">
        <v>96</v>
      </c>
      <c r="B5" s="82" t="s">
        <v>97</v>
      </c>
      <c r="C5" s="63" t="str">
        <f>'Unit Cost Budget Detail'!C5</f>
        <v>10/1/2022-09/30/2023</v>
      </c>
      <c r="D5" s="80">
        <f>'Unit Cost Budget Detail'!D5</f>
        <v>44732</v>
      </c>
    </row>
    <row r="6" spans="1:4" ht="19.5" customHeight="1" thickTop="1">
      <c r="A6" s="49" t="s">
        <v>67</v>
      </c>
      <c r="B6" s="61" t="s">
        <v>73</v>
      </c>
      <c r="C6" s="61" t="s">
        <v>81</v>
      </c>
      <c r="D6" s="61" t="s">
        <v>87</v>
      </c>
    </row>
    <row r="7" spans="1:4" ht="15.75" customHeight="1">
      <c r="A7" s="4" t="s">
        <v>66</v>
      </c>
      <c r="B7" s="6">
        <f>+B15/B18</f>
        <v>9.56496062992126</v>
      </c>
      <c r="C7" s="70" t="s">
        <v>82</v>
      </c>
      <c r="D7" s="6">
        <f>+D15/D18</f>
        <v>2.0545454545454547</v>
      </c>
    </row>
    <row r="8" spans="1:4" ht="15.75" customHeight="1">
      <c r="A8" s="4" t="s">
        <v>65</v>
      </c>
      <c r="B8" s="6">
        <f>+B10/B18</f>
        <v>4.940944881889764</v>
      </c>
      <c r="C8" s="70" t="s">
        <v>82</v>
      </c>
      <c r="D8" s="6">
        <f>+D10/D18</f>
        <v>1.8181818181818181</v>
      </c>
    </row>
    <row r="9" spans="1:4" ht="15.75" customHeight="1">
      <c r="A9" s="4" t="s">
        <v>71</v>
      </c>
      <c r="B9" s="56"/>
      <c r="C9" s="56"/>
      <c r="D9" s="56"/>
    </row>
    <row r="10" spans="1:4" ht="15.75" customHeight="1">
      <c r="A10" s="5" t="s">
        <v>4</v>
      </c>
      <c r="B10" s="62">
        <v>12550</v>
      </c>
      <c r="C10" s="62">
        <v>5250</v>
      </c>
      <c r="D10" s="62">
        <v>10000</v>
      </c>
    </row>
    <row r="11" spans="1:4" ht="15.75" customHeight="1">
      <c r="A11" s="4" t="s">
        <v>5</v>
      </c>
      <c r="B11" s="68">
        <f>SUM(B12+B13)/B10</f>
        <v>0.7294422310756972</v>
      </c>
      <c r="C11" s="68">
        <f>SUM(C12+C13)/C10</f>
        <v>1.0823809523809524</v>
      </c>
      <c r="D11" s="68">
        <f>SUM(D12+D13)/D10</f>
        <v>0.13</v>
      </c>
    </row>
    <row r="12" spans="1:4" ht="15.75" customHeight="1">
      <c r="A12" s="4" t="s">
        <v>6</v>
      </c>
      <c r="B12" s="67">
        <v>1631.5</v>
      </c>
      <c r="C12" s="54">
        <v>682.5</v>
      </c>
      <c r="D12" s="54">
        <v>1300</v>
      </c>
    </row>
    <row r="13" spans="1:4" ht="15.75" customHeight="1">
      <c r="A13" s="4" t="s">
        <v>7</v>
      </c>
      <c r="B13" s="67">
        <v>7523</v>
      </c>
      <c r="C13" s="54">
        <v>5000</v>
      </c>
      <c r="D13" s="54">
        <v>0</v>
      </c>
    </row>
    <row r="14" spans="1:4" ht="15.75" customHeight="1">
      <c r="A14" s="4" t="s">
        <v>8</v>
      </c>
      <c r="B14" s="54">
        <v>2590</v>
      </c>
      <c r="C14" s="54">
        <v>100</v>
      </c>
      <c r="D14" s="54">
        <v>0</v>
      </c>
    </row>
    <row r="15" spans="1:4" ht="15.75" customHeight="1">
      <c r="A15" s="5" t="s">
        <v>9</v>
      </c>
      <c r="B15" s="7">
        <v>24295</v>
      </c>
      <c r="C15" s="7">
        <v>11033</v>
      </c>
      <c r="D15" s="7">
        <v>11300</v>
      </c>
    </row>
    <row r="16" spans="1:4" ht="15.75" customHeight="1" thickBot="1">
      <c r="A16" s="23" t="s">
        <v>10</v>
      </c>
      <c r="B16" s="76">
        <v>0</v>
      </c>
      <c r="C16" s="76"/>
      <c r="D16" s="76">
        <v>10000</v>
      </c>
    </row>
    <row r="17" spans="1:4" ht="15.75" customHeight="1" thickBot="1" thickTop="1">
      <c r="A17" s="85" t="s">
        <v>20</v>
      </c>
      <c r="B17" s="86"/>
      <c r="C17" s="86"/>
      <c r="D17" s="87"/>
    </row>
    <row r="18" spans="1:4" ht="15.75" customHeight="1" thickTop="1">
      <c r="A18" s="13" t="s">
        <v>11</v>
      </c>
      <c r="B18" s="64">
        <v>2540</v>
      </c>
      <c r="C18" s="64">
        <v>30</v>
      </c>
      <c r="D18" s="64">
        <v>5500</v>
      </c>
    </row>
    <row r="19" spans="1:4" ht="15.75" customHeight="1">
      <c r="A19" s="4" t="s">
        <v>12</v>
      </c>
      <c r="B19" s="7">
        <v>12550</v>
      </c>
      <c r="C19" s="7">
        <v>5250</v>
      </c>
      <c r="D19" s="7">
        <v>10000</v>
      </c>
    </row>
    <row r="20" spans="1:4" ht="15.75" customHeight="1">
      <c r="A20" s="8" t="s">
        <v>21</v>
      </c>
      <c r="B20" s="65">
        <f>B19/B7</f>
        <v>1312.0806750360157</v>
      </c>
      <c r="C20" s="74" t="s">
        <v>86</v>
      </c>
      <c r="D20" s="65">
        <f>D19/D7</f>
        <v>4867.256637168141</v>
      </c>
    </row>
    <row r="21" spans="1:4" ht="15.75" customHeight="1">
      <c r="A21" s="4" t="s">
        <v>72</v>
      </c>
      <c r="B21" s="71">
        <v>9155</v>
      </c>
      <c r="C21" s="71">
        <v>5683</v>
      </c>
      <c r="D21" s="71">
        <v>1300</v>
      </c>
    </row>
    <row r="22" spans="1:4" ht="15.75" customHeight="1">
      <c r="A22" s="4" t="s">
        <v>13</v>
      </c>
      <c r="B22" s="7">
        <v>1632</v>
      </c>
      <c r="C22" s="7">
        <v>683</v>
      </c>
      <c r="D22" s="7">
        <v>1300</v>
      </c>
    </row>
    <row r="23" spans="1:4" ht="15.75" customHeight="1">
      <c r="A23" s="8" t="s">
        <v>21</v>
      </c>
      <c r="B23" s="65">
        <f>B22/B7</f>
        <v>170.62276188516157</v>
      </c>
      <c r="C23" s="74" t="s">
        <v>86</v>
      </c>
      <c r="D23" s="65">
        <f>D22/D7</f>
        <v>632.7433628318583</v>
      </c>
    </row>
    <row r="24" spans="1:4" ht="15.75" customHeight="1">
      <c r="A24" s="4" t="s">
        <v>14</v>
      </c>
      <c r="B24" s="7">
        <v>7523</v>
      </c>
      <c r="C24" s="7">
        <v>5000</v>
      </c>
      <c r="D24" s="6">
        <v>0</v>
      </c>
    </row>
    <row r="25" spans="1:4" ht="15.75" customHeight="1">
      <c r="A25" s="8" t="s">
        <v>21</v>
      </c>
      <c r="B25" s="65">
        <f>B24/B7</f>
        <v>786.5165671948961</v>
      </c>
      <c r="C25" s="74" t="s">
        <v>86</v>
      </c>
      <c r="D25" s="56"/>
    </row>
    <row r="26" spans="1:4" ht="15.75" customHeight="1">
      <c r="A26" s="9" t="s">
        <v>83</v>
      </c>
      <c r="B26" s="7">
        <v>2590</v>
      </c>
      <c r="C26" s="69">
        <v>100</v>
      </c>
      <c r="D26" s="6">
        <v>0</v>
      </c>
    </row>
    <row r="27" spans="1:4" ht="15.75" customHeight="1">
      <c r="A27" s="8" t="s">
        <v>21</v>
      </c>
      <c r="B27" s="65">
        <f>B26/B7</f>
        <v>270.77999588392674</v>
      </c>
      <c r="C27" s="74" t="s">
        <v>86</v>
      </c>
      <c r="D27" s="56"/>
    </row>
    <row r="28" spans="1:4" ht="15.75" customHeight="1">
      <c r="A28" s="92" t="s">
        <v>100</v>
      </c>
      <c r="B28" s="7">
        <v>0</v>
      </c>
      <c r="C28" s="7">
        <v>0</v>
      </c>
      <c r="D28" s="7">
        <v>10000</v>
      </c>
    </row>
    <row r="29" spans="1:4" ht="15.75" customHeight="1">
      <c r="A29" s="8" t="s">
        <v>21</v>
      </c>
      <c r="B29" s="77">
        <f>B28/B7</f>
        <v>0</v>
      </c>
      <c r="C29" s="77"/>
      <c r="D29" s="77">
        <f>D28/D7</f>
        <v>4867.256637168141</v>
      </c>
    </row>
    <row r="30" ht="15" customHeight="1"/>
    <row r="31" ht="15" customHeight="1">
      <c r="A31" t="s">
        <v>15</v>
      </c>
    </row>
    <row r="32" ht="15" customHeight="1">
      <c r="A32" t="s">
        <v>16</v>
      </c>
    </row>
    <row r="33" ht="19.5" customHeight="1"/>
    <row r="34" spans="1:4" ht="19.5" customHeight="1">
      <c r="A34" s="91" t="s">
        <v>99</v>
      </c>
      <c r="B34" s="12" t="s">
        <v>91</v>
      </c>
      <c r="C34" s="66">
        <v>44732</v>
      </c>
      <c r="D34" s="12"/>
    </row>
    <row r="35" spans="1:3" ht="12.75">
      <c r="A35" s="14" t="s">
        <v>17</v>
      </c>
      <c r="B35" s="16" t="s">
        <v>18</v>
      </c>
      <c r="C35" s="15" t="s">
        <v>19</v>
      </c>
    </row>
  </sheetData>
  <sheetProtection/>
  <mergeCells count="3">
    <mergeCell ref="A17:D17"/>
    <mergeCell ref="A1:D1"/>
    <mergeCell ref="A2:D2"/>
  </mergeCells>
  <printOptions horizontalCentered="1" verticalCentered="1"/>
  <pageMargins left="0.25" right="0.25" top="1" bottom="1" header="0.5" footer="0.5"/>
  <pageSetup horizontalDpi="300" verticalDpi="300" orientation="portrait" r:id="rId2"/>
  <headerFooter alignWithMargins="0">
    <oddFooter>&amp;L&amp;8&amp;F &amp;A
&amp;D &amp;T
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4">
      <selection activeCell="D6" sqref="D6"/>
    </sheetView>
  </sheetViews>
  <sheetFormatPr defaultColWidth="9.140625" defaultRowHeight="12.75"/>
  <cols>
    <col min="1" max="1" width="43.421875" style="0" customWidth="1"/>
    <col min="2" max="2" width="17.57421875" style="0" customWidth="1"/>
    <col min="3" max="3" width="19.8515625" style="0" customWidth="1"/>
    <col min="4" max="4" width="21.00390625" style="0" customWidth="1"/>
  </cols>
  <sheetData>
    <row r="1" spans="1:4" ht="18">
      <c r="A1" s="88" t="s">
        <v>94</v>
      </c>
      <c r="B1" s="88"/>
      <c r="C1" s="88"/>
      <c r="D1" s="88"/>
    </row>
    <row r="2" spans="1:4" ht="18">
      <c r="A2" s="89" t="s">
        <v>23</v>
      </c>
      <c r="B2" s="89"/>
      <c r="C2" s="89"/>
      <c r="D2" s="89"/>
    </row>
    <row r="3" spans="1:4" ht="18">
      <c r="A3" s="83"/>
      <c r="B3" s="83"/>
      <c r="C3" s="83"/>
      <c r="D3" s="83"/>
    </row>
    <row r="4" spans="1:4" ht="15.75" customHeight="1">
      <c r="A4" s="1" t="s">
        <v>1</v>
      </c>
      <c r="B4" s="3" t="s">
        <v>2</v>
      </c>
      <c r="C4" s="2" t="s">
        <v>22</v>
      </c>
      <c r="D4" s="3" t="s">
        <v>3</v>
      </c>
    </row>
    <row r="5" spans="1:4" ht="27" customHeight="1" thickBot="1">
      <c r="A5" s="81" t="s">
        <v>96</v>
      </c>
      <c r="B5" s="82" t="s">
        <v>97</v>
      </c>
      <c r="C5" s="63" t="s">
        <v>98</v>
      </c>
      <c r="D5" s="80">
        <v>44732</v>
      </c>
    </row>
    <row r="6" spans="1:4" ht="18" customHeight="1" thickTop="1">
      <c r="A6" s="43"/>
      <c r="B6" s="48" t="s">
        <v>25</v>
      </c>
      <c r="C6" s="48" t="s">
        <v>25</v>
      </c>
      <c r="D6" s="48" t="s">
        <v>25</v>
      </c>
    </row>
    <row r="7" spans="1:4" ht="18" customHeight="1" thickBot="1">
      <c r="A7" s="17" t="s">
        <v>24</v>
      </c>
      <c r="B7" s="57" t="s">
        <v>73</v>
      </c>
      <c r="C7" s="57" t="s">
        <v>84</v>
      </c>
      <c r="D7" s="57" t="s">
        <v>87</v>
      </c>
    </row>
    <row r="8" spans="1:4" ht="18" customHeight="1" thickTop="1">
      <c r="A8" s="18" t="s">
        <v>69</v>
      </c>
      <c r="B8" s="72">
        <v>0.4</v>
      </c>
      <c r="C8" s="58">
        <v>0.25</v>
      </c>
      <c r="D8" s="58">
        <v>0.15</v>
      </c>
    </row>
    <row r="9" spans="1:4" ht="18" customHeight="1">
      <c r="A9" s="19" t="s">
        <v>26</v>
      </c>
      <c r="B9" s="54">
        <v>17500</v>
      </c>
      <c r="C9" s="54">
        <v>5000</v>
      </c>
      <c r="D9" s="54">
        <v>3000</v>
      </c>
    </row>
    <row r="10" spans="1:4" ht="18" customHeight="1">
      <c r="A10" s="18" t="s">
        <v>70</v>
      </c>
      <c r="B10" s="59">
        <v>0.15</v>
      </c>
      <c r="C10" s="59">
        <v>0</v>
      </c>
      <c r="D10" s="59">
        <v>0.12</v>
      </c>
    </row>
    <row r="11" spans="1:4" ht="18" customHeight="1">
      <c r="A11" s="21" t="s">
        <v>26</v>
      </c>
      <c r="B11" s="54">
        <v>2230</v>
      </c>
      <c r="C11" s="60">
        <v>0</v>
      </c>
      <c r="D11" s="54">
        <v>1200</v>
      </c>
    </row>
    <row r="12" spans="1:4" ht="18" customHeight="1">
      <c r="A12" s="10" t="s">
        <v>74</v>
      </c>
      <c r="B12" s="40"/>
      <c r="C12" s="41"/>
      <c r="D12" s="42"/>
    </row>
    <row r="13" spans="1:4" ht="18" customHeight="1">
      <c r="A13" s="10" t="s">
        <v>75</v>
      </c>
      <c r="B13" s="40"/>
      <c r="C13" s="41"/>
      <c r="D13" s="40"/>
    </row>
    <row r="14" spans="1:4" ht="18" customHeight="1">
      <c r="A14" s="11" t="s">
        <v>76</v>
      </c>
      <c r="B14" s="43"/>
      <c r="C14" s="44"/>
      <c r="D14" s="43"/>
    </row>
    <row r="15" spans="1:4" ht="18" customHeight="1">
      <c r="A15" s="18" t="s">
        <v>27</v>
      </c>
      <c r="B15" s="42"/>
      <c r="C15" s="45"/>
      <c r="D15" s="42"/>
    </row>
    <row r="16" spans="1:4" ht="18" customHeight="1">
      <c r="A16" s="20" t="s">
        <v>77</v>
      </c>
      <c r="B16" s="40"/>
      <c r="C16" s="41"/>
      <c r="D16" s="40"/>
    </row>
    <row r="17" spans="1:4" ht="18" customHeight="1">
      <c r="A17" s="10" t="s">
        <v>89</v>
      </c>
      <c r="B17" s="54">
        <v>475</v>
      </c>
      <c r="C17" s="55">
        <v>0</v>
      </c>
      <c r="D17" s="54"/>
    </row>
    <row r="18" spans="1:4" ht="18" customHeight="1">
      <c r="A18" s="20" t="s">
        <v>28</v>
      </c>
      <c r="B18" s="40"/>
      <c r="C18" s="41"/>
      <c r="D18" s="40"/>
    </row>
    <row r="19" spans="1:4" ht="18" customHeight="1">
      <c r="A19" s="11" t="s">
        <v>88</v>
      </c>
      <c r="B19" s="54"/>
      <c r="C19" s="55"/>
      <c r="D19" s="54">
        <v>95</v>
      </c>
    </row>
    <row r="20" spans="1:4" ht="18" customHeight="1">
      <c r="A20" s="22" t="s">
        <v>29</v>
      </c>
      <c r="B20" s="54"/>
      <c r="C20" s="55"/>
      <c r="D20" s="54">
        <v>400</v>
      </c>
    </row>
    <row r="21" spans="1:4" ht="18" customHeight="1">
      <c r="A21" s="22" t="s">
        <v>30</v>
      </c>
      <c r="B21" s="54">
        <v>0</v>
      </c>
      <c r="C21" s="55">
        <v>0</v>
      </c>
      <c r="D21" s="54">
        <v>0</v>
      </c>
    </row>
    <row r="22" spans="1:4" ht="18" customHeight="1">
      <c r="A22" s="22" t="s">
        <v>31</v>
      </c>
      <c r="B22" s="54">
        <v>500</v>
      </c>
      <c r="C22" s="55">
        <v>100</v>
      </c>
      <c r="D22" s="54">
        <v>1000</v>
      </c>
    </row>
    <row r="23" spans="1:4" ht="18" customHeight="1">
      <c r="A23" s="18" t="s">
        <v>32</v>
      </c>
      <c r="B23" s="46"/>
      <c r="C23" s="47"/>
      <c r="D23" s="46"/>
    </row>
    <row r="24" spans="1:4" ht="18" customHeight="1">
      <c r="A24" s="10" t="s">
        <v>78</v>
      </c>
      <c r="B24" s="54">
        <v>2440</v>
      </c>
      <c r="C24" s="55">
        <v>450</v>
      </c>
      <c r="D24" s="54">
        <v>550</v>
      </c>
    </row>
    <row r="25" spans="1:4" ht="18" customHeight="1">
      <c r="A25" s="11" t="s">
        <v>68</v>
      </c>
      <c r="B25" s="50"/>
      <c r="C25" s="51"/>
      <c r="D25" s="50"/>
    </row>
    <row r="26" spans="1:4" ht="18" customHeight="1">
      <c r="A26" s="18" t="s">
        <v>33</v>
      </c>
      <c r="B26" s="52"/>
      <c r="C26" s="53"/>
      <c r="D26" s="52"/>
    </row>
    <row r="27" spans="1:4" ht="18" customHeight="1">
      <c r="A27" s="11" t="s">
        <v>80</v>
      </c>
      <c r="B27" s="50">
        <v>375</v>
      </c>
      <c r="C27" s="51">
        <v>300</v>
      </c>
      <c r="D27" s="50">
        <v>750</v>
      </c>
    </row>
    <row r="28" spans="1:4" ht="18" customHeight="1">
      <c r="A28" s="18" t="s">
        <v>34</v>
      </c>
      <c r="B28" s="52"/>
      <c r="C28" s="53"/>
      <c r="D28" s="52"/>
    </row>
    <row r="29" spans="1:4" ht="18" customHeight="1">
      <c r="A29" s="11"/>
      <c r="B29" s="50">
        <v>0</v>
      </c>
      <c r="C29" s="51">
        <v>0</v>
      </c>
      <c r="D29" s="50">
        <v>0</v>
      </c>
    </row>
    <row r="30" spans="1:4" ht="18" customHeight="1">
      <c r="A30" s="22" t="s">
        <v>35</v>
      </c>
      <c r="B30" s="54">
        <v>575</v>
      </c>
      <c r="C30" s="55">
        <v>0</v>
      </c>
      <c r="D30" s="54">
        <v>0</v>
      </c>
    </row>
    <row r="31" spans="1:4" ht="18" customHeight="1">
      <c r="A31" s="18" t="s">
        <v>85</v>
      </c>
      <c r="B31" s="52"/>
      <c r="C31" s="53"/>
      <c r="D31" s="52"/>
    </row>
    <row r="32" spans="1:4" ht="18" customHeight="1">
      <c r="A32" s="11" t="s">
        <v>90</v>
      </c>
      <c r="B32" s="50">
        <v>200</v>
      </c>
      <c r="C32" s="51">
        <v>5183</v>
      </c>
      <c r="D32" s="50">
        <v>4305</v>
      </c>
    </row>
    <row r="33" spans="1:4" ht="18" customHeight="1">
      <c r="A33" s="5" t="s">
        <v>79</v>
      </c>
      <c r="B33" s="54">
        <f>B9+B11+B17+B22+B24+B27+B30+B32+B21+B20+B19+B25</f>
        <v>24295</v>
      </c>
      <c r="C33" s="54">
        <f>C9+C11+C17+C22+C24+C27+C30+C32+C21+C20+C19+C25</f>
        <v>11033</v>
      </c>
      <c r="D33" s="54">
        <f>D9+D11+D17+D22+D24+D27+D30+D32+D21+D20+D19+D25</f>
        <v>11300</v>
      </c>
    </row>
    <row r="34" spans="1:4" ht="18" customHeight="1">
      <c r="A34" s="5" t="s">
        <v>36</v>
      </c>
      <c r="B34" s="65">
        <v>2540</v>
      </c>
      <c r="C34" s="56">
        <v>30</v>
      </c>
      <c r="D34" s="75">
        <v>5500</v>
      </c>
    </row>
    <row r="35" spans="1:4" ht="18" customHeight="1">
      <c r="A35" s="5" t="s">
        <v>37</v>
      </c>
      <c r="B35" s="6">
        <f>B33/B34</f>
        <v>9.56496062992126</v>
      </c>
      <c r="C35" s="73" t="s">
        <v>82</v>
      </c>
      <c r="D35" s="6">
        <f>D33/D34</f>
        <v>2.0545454545454547</v>
      </c>
    </row>
    <row r="37" ht="12.75">
      <c r="A37" t="s">
        <v>38</v>
      </c>
    </row>
  </sheetData>
  <sheetProtection/>
  <mergeCells count="2">
    <mergeCell ref="A1:D1"/>
    <mergeCell ref="A2:D2"/>
  </mergeCells>
  <printOptions horizontalCentered="1" verticalCentered="1"/>
  <pageMargins left="0.25" right="0.25" top="1" bottom="1" header="0.5" footer="0.5"/>
  <pageSetup horizontalDpi="300" verticalDpi="300" orientation="portrait" r:id="rId2"/>
  <headerFooter alignWithMargins="0">
    <oddFooter>&amp;L&amp;8&amp;F &amp;A
&amp;D &amp;T
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1.7109375" style="0" customWidth="1"/>
    <col min="2" max="11" width="10.7109375" style="0" customWidth="1"/>
  </cols>
  <sheetData>
    <row r="1" spans="1:11" ht="15.75">
      <c r="A1" s="90" t="s">
        <v>95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8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5" spans="1:9" ht="15.75">
      <c r="A5" s="35" t="s">
        <v>64</v>
      </c>
      <c r="B5" s="78" t="s">
        <v>96</v>
      </c>
      <c r="C5" s="12"/>
      <c r="D5" s="12"/>
      <c r="E5" s="12"/>
      <c r="F5" s="12"/>
      <c r="G5" s="12"/>
      <c r="H5" s="12"/>
      <c r="I5" s="12"/>
    </row>
    <row r="6" ht="12.75">
      <c r="B6" s="79"/>
    </row>
    <row r="7" spans="1:9" ht="15.75">
      <c r="A7" s="35" t="s">
        <v>40</v>
      </c>
      <c r="B7" s="78" t="s">
        <v>73</v>
      </c>
      <c r="C7" s="12"/>
      <c r="D7" s="12"/>
      <c r="E7" s="12"/>
      <c r="F7" s="12"/>
      <c r="G7" s="12"/>
      <c r="H7" s="12"/>
      <c r="I7" s="12"/>
    </row>
    <row r="9" ht="13.5" thickBot="1"/>
    <row r="10" spans="1:11" ht="13.5" thickTop="1">
      <c r="A10" s="24"/>
      <c r="B10" s="36" t="s">
        <v>41</v>
      </c>
      <c r="C10" s="36" t="s">
        <v>42</v>
      </c>
      <c r="D10" s="36" t="s">
        <v>43</v>
      </c>
      <c r="E10" s="36" t="s">
        <v>44</v>
      </c>
      <c r="F10" s="37" t="s">
        <v>45</v>
      </c>
      <c r="G10" s="38" t="s">
        <v>46</v>
      </c>
      <c r="H10" s="36" t="s">
        <v>47</v>
      </c>
      <c r="I10" s="36" t="s">
        <v>48</v>
      </c>
      <c r="J10" s="36" t="s">
        <v>49</v>
      </c>
      <c r="K10" s="39" t="s">
        <v>45</v>
      </c>
    </row>
    <row r="11" spans="1:11" ht="15">
      <c r="A11" s="31" t="s">
        <v>50</v>
      </c>
      <c r="B11" s="4">
        <v>2000</v>
      </c>
      <c r="C11" s="4">
        <v>1045</v>
      </c>
      <c r="D11" s="4">
        <v>1045</v>
      </c>
      <c r="E11" s="4">
        <f aca="true" t="shared" si="0" ref="E11:E16">SUM(B11:D11)</f>
        <v>4090</v>
      </c>
      <c r="F11" s="30">
        <f aca="true" t="shared" si="1" ref="F11:F16">+E11</f>
        <v>4090</v>
      </c>
      <c r="G11" s="25">
        <v>850</v>
      </c>
      <c r="H11" s="4">
        <v>1000</v>
      </c>
      <c r="I11" s="4">
        <v>1000</v>
      </c>
      <c r="J11" s="4">
        <f aca="true" t="shared" si="2" ref="J11:J16">SUM(G11:I11)</f>
        <v>2850</v>
      </c>
      <c r="K11" s="26">
        <f aca="true" t="shared" si="3" ref="K11:K16">+F11+J11</f>
        <v>6940</v>
      </c>
    </row>
    <row r="12" spans="1:11" ht="15">
      <c r="A12" s="31" t="s">
        <v>51</v>
      </c>
      <c r="B12" s="4">
        <v>762</v>
      </c>
      <c r="C12" s="4">
        <v>762</v>
      </c>
      <c r="D12" s="4">
        <v>762</v>
      </c>
      <c r="E12" s="4">
        <f t="shared" si="0"/>
        <v>2286</v>
      </c>
      <c r="F12" s="30">
        <f t="shared" si="1"/>
        <v>2286</v>
      </c>
      <c r="G12" s="25">
        <v>762</v>
      </c>
      <c r="H12" s="4">
        <v>762</v>
      </c>
      <c r="I12" s="4">
        <v>762</v>
      </c>
      <c r="J12" s="4">
        <f t="shared" si="2"/>
        <v>2286</v>
      </c>
      <c r="K12" s="26">
        <f t="shared" si="3"/>
        <v>4572</v>
      </c>
    </row>
    <row r="13" spans="1:11" ht="15">
      <c r="A13" s="31" t="s">
        <v>52</v>
      </c>
      <c r="B13" s="4">
        <v>150</v>
      </c>
      <c r="C13" s="4">
        <v>100</v>
      </c>
      <c r="D13" s="4">
        <v>150</v>
      </c>
      <c r="E13" s="4">
        <f t="shared" si="0"/>
        <v>400</v>
      </c>
      <c r="F13" s="30">
        <f t="shared" si="1"/>
        <v>400</v>
      </c>
      <c r="G13" s="25">
        <v>220</v>
      </c>
      <c r="H13" s="4">
        <v>150</v>
      </c>
      <c r="I13" s="4">
        <v>100</v>
      </c>
      <c r="J13" s="4">
        <f t="shared" si="2"/>
        <v>470</v>
      </c>
      <c r="K13" s="26">
        <f t="shared" si="3"/>
        <v>870</v>
      </c>
    </row>
    <row r="14" spans="1:11" ht="15">
      <c r="A14" s="31" t="s">
        <v>53</v>
      </c>
      <c r="B14" s="4">
        <v>1</v>
      </c>
      <c r="C14" s="4">
        <v>1</v>
      </c>
      <c r="D14" s="4">
        <v>1</v>
      </c>
      <c r="E14" s="4">
        <f t="shared" si="0"/>
        <v>3</v>
      </c>
      <c r="F14" s="30">
        <f t="shared" si="1"/>
        <v>3</v>
      </c>
      <c r="G14" s="25">
        <v>0</v>
      </c>
      <c r="H14" s="4">
        <v>1</v>
      </c>
      <c r="I14" s="4">
        <v>2</v>
      </c>
      <c r="J14" s="4">
        <f t="shared" si="2"/>
        <v>3</v>
      </c>
      <c r="K14" s="26">
        <f t="shared" si="3"/>
        <v>6</v>
      </c>
    </row>
    <row r="15" spans="1:11" ht="15">
      <c r="A15" s="31" t="s">
        <v>54</v>
      </c>
      <c r="B15" s="4">
        <v>100</v>
      </c>
      <c r="C15" s="4">
        <v>98</v>
      </c>
      <c r="D15" s="4">
        <v>175</v>
      </c>
      <c r="E15" s="4">
        <f t="shared" si="0"/>
        <v>373</v>
      </c>
      <c r="F15" s="30">
        <f t="shared" si="1"/>
        <v>373</v>
      </c>
      <c r="G15" s="25">
        <v>200</v>
      </c>
      <c r="H15" s="4">
        <v>250</v>
      </c>
      <c r="I15" s="4">
        <v>210</v>
      </c>
      <c r="J15" s="4">
        <f t="shared" si="2"/>
        <v>660</v>
      </c>
      <c r="K15" s="26">
        <f t="shared" si="3"/>
        <v>1033</v>
      </c>
    </row>
    <row r="16" spans="1:11" ht="15.75" thickBot="1">
      <c r="A16" s="32" t="s">
        <v>55</v>
      </c>
      <c r="B16" s="28"/>
      <c r="C16" s="28"/>
      <c r="D16" s="28"/>
      <c r="E16" s="28">
        <f t="shared" si="0"/>
        <v>0</v>
      </c>
      <c r="F16" s="29">
        <f t="shared" si="1"/>
        <v>0</v>
      </c>
      <c r="G16" s="27"/>
      <c r="H16" s="28"/>
      <c r="I16" s="28"/>
      <c r="J16" s="28">
        <f t="shared" si="2"/>
        <v>0</v>
      </c>
      <c r="K16" s="29">
        <f t="shared" si="3"/>
        <v>0</v>
      </c>
    </row>
    <row r="17" ht="16.5" thickBot="1" thickTop="1">
      <c r="A17" s="33"/>
    </row>
    <row r="18" spans="1:11" ht="15.75" thickTop="1">
      <c r="A18" s="34"/>
      <c r="B18" s="36" t="s">
        <v>56</v>
      </c>
      <c r="C18" s="36" t="s">
        <v>57</v>
      </c>
      <c r="D18" s="36" t="s">
        <v>58</v>
      </c>
      <c r="E18" s="36" t="s">
        <v>59</v>
      </c>
      <c r="F18" s="37" t="s">
        <v>45</v>
      </c>
      <c r="G18" s="38" t="s">
        <v>60</v>
      </c>
      <c r="H18" s="36" t="s">
        <v>61</v>
      </c>
      <c r="I18" s="36" t="s">
        <v>62</v>
      </c>
      <c r="J18" s="36" t="s">
        <v>63</v>
      </c>
      <c r="K18" s="39" t="s">
        <v>45</v>
      </c>
    </row>
    <row r="19" spans="1:11" ht="15">
      <c r="A19" s="31" t="s">
        <v>50</v>
      </c>
      <c r="B19" s="4">
        <v>1000</v>
      </c>
      <c r="C19" s="4">
        <v>1000</v>
      </c>
      <c r="D19" s="4">
        <v>1000</v>
      </c>
      <c r="E19" s="4">
        <f aca="true" t="shared" si="4" ref="E19:E24">SUM(B19:D19)</f>
        <v>3000</v>
      </c>
      <c r="F19" s="30">
        <f aca="true" t="shared" si="5" ref="F19:F24">+K11+E19</f>
        <v>9940</v>
      </c>
      <c r="G19" s="25">
        <v>1000</v>
      </c>
      <c r="H19" s="4">
        <v>805</v>
      </c>
      <c r="I19" s="4">
        <v>805</v>
      </c>
      <c r="J19" s="4">
        <f aca="true" t="shared" si="6" ref="J19:J24">SUM(G19:I19)</f>
        <v>2610</v>
      </c>
      <c r="K19" s="26">
        <f aca="true" t="shared" si="7" ref="K19:K24">+F19+J19</f>
        <v>12550</v>
      </c>
    </row>
    <row r="20" spans="1:11" ht="15">
      <c r="A20" s="31" t="s">
        <v>51</v>
      </c>
      <c r="B20" s="4">
        <v>750</v>
      </c>
      <c r="C20" s="4">
        <v>785</v>
      </c>
      <c r="D20" s="4">
        <v>762</v>
      </c>
      <c r="E20" s="4">
        <f t="shared" si="4"/>
        <v>2297</v>
      </c>
      <c r="F20" s="30">
        <f t="shared" si="5"/>
        <v>6869</v>
      </c>
      <c r="G20" s="25">
        <v>762</v>
      </c>
      <c r="H20" s="4">
        <v>762</v>
      </c>
      <c r="I20" s="4">
        <v>762</v>
      </c>
      <c r="J20" s="4">
        <f t="shared" si="6"/>
        <v>2286</v>
      </c>
      <c r="K20" s="26">
        <f t="shared" si="7"/>
        <v>9155</v>
      </c>
    </row>
    <row r="21" spans="1:11" ht="15">
      <c r="A21" s="31" t="s">
        <v>52</v>
      </c>
      <c r="B21" s="4">
        <v>330</v>
      </c>
      <c r="C21" s="4">
        <v>250</v>
      </c>
      <c r="D21" s="4">
        <v>185</v>
      </c>
      <c r="E21" s="4">
        <f t="shared" si="4"/>
        <v>765</v>
      </c>
      <c r="F21" s="30">
        <f t="shared" si="5"/>
        <v>1635</v>
      </c>
      <c r="G21" s="25">
        <v>300</v>
      </c>
      <c r="H21" s="4">
        <v>370</v>
      </c>
      <c r="I21" s="4">
        <v>285</v>
      </c>
      <c r="J21" s="4">
        <f t="shared" si="6"/>
        <v>955</v>
      </c>
      <c r="K21" s="26">
        <f t="shared" si="7"/>
        <v>2590</v>
      </c>
    </row>
    <row r="22" spans="1:11" ht="15">
      <c r="A22" s="31" t="s">
        <v>53</v>
      </c>
      <c r="B22" s="4">
        <v>0</v>
      </c>
      <c r="C22" s="4">
        <v>2</v>
      </c>
      <c r="D22" s="4">
        <v>1</v>
      </c>
      <c r="E22" s="4">
        <f t="shared" si="4"/>
        <v>3</v>
      </c>
      <c r="F22" s="30">
        <f t="shared" si="5"/>
        <v>9</v>
      </c>
      <c r="G22" s="25">
        <v>0</v>
      </c>
      <c r="H22" s="4">
        <v>1</v>
      </c>
      <c r="I22" s="4">
        <v>0</v>
      </c>
      <c r="J22" s="4">
        <f t="shared" si="6"/>
        <v>1</v>
      </c>
      <c r="K22" s="26">
        <f t="shared" si="7"/>
        <v>10</v>
      </c>
    </row>
    <row r="23" spans="1:11" ht="15">
      <c r="A23" s="31" t="s">
        <v>54</v>
      </c>
      <c r="B23" s="4">
        <v>283</v>
      </c>
      <c r="C23" s="4">
        <v>210</v>
      </c>
      <c r="D23" s="4">
        <v>250</v>
      </c>
      <c r="E23" s="4">
        <f t="shared" si="4"/>
        <v>743</v>
      </c>
      <c r="F23" s="30">
        <f t="shared" si="5"/>
        <v>1776</v>
      </c>
      <c r="G23" s="25">
        <v>200</v>
      </c>
      <c r="H23" s="4">
        <v>275</v>
      </c>
      <c r="I23" s="4">
        <v>289</v>
      </c>
      <c r="J23" s="4">
        <f t="shared" si="6"/>
        <v>764</v>
      </c>
      <c r="K23" s="26">
        <f t="shared" si="7"/>
        <v>2540</v>
      </c>
    </row>
    <row r="24" spans="1:11" ht="15.75" thickBot="1">
      <c r="A24" s="32" t="s">
        <v>55</v>
      </c>
      <c r="B24" s="28"/>
      <c r="C24" s="28"/>
      <c r="D24" s="28"/>
      <c r="E24" s="28">
        <f t="shared" si="4"/>
        <v>0</v>
      </c>
      <c r="F24" s="29">
        <f t="shared" si="5"/>
        <v>0</v>
      </c>
      <c r="G24" s="27"/>
      <c r="H24" s="28"/>
      <c r="I24" s="28"/>
      <c r="J24" s="28">
        <f t="shared" si="6"/>
        <v>0</v>
      </c>
      <c r="K24" s="29">
        <f t="shared" si="7"/>
        <v>0</v>
      </c>
    </row>
    <row r="25" ht="13.5" thickTop="1"/>
  </sheetData>
  <sheetProtection/>
  <mergeCells count="2">
    <mergeCell ref="A1:K1"/>
    <mergeCell ref="A2:K2"/>
  </mergeCells>
  <printOptions horizontalCentered="1"/>
  <pageMargins left="0.25" right="0.46" top="1" bottom="1" header="0.5" footer="0.5"/>
  <pageSetup horizontalDpi="300" verticalDpi="300" orientation="landscape" r:id="rId1"/>
  <headerFooter alignWithMargins="0">
    <oddFooter>&amp;L&amp;8&amp;F &amp;A
&amp;D &amp;T
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1.7109375" style="0" customWidth="1"/>
    <col min="2" max="11" width="10.7109375" style="0" customWidth="1"/>
  </cols>
  <sheetData>
    <row r="1" spans="1:11" ht="15.75">
      <c r="A1" s="90" t="s">
        <v>94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8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5" spans="1:9" ht="15.75">
      <c r="A5" s="35" t="s">
        <v>64</v>
      </c>
      <c r="B5" s="78" t="s">
        <v>96</v>
      </c>
      <c r="C5" s="12"/>
      <c r="D5" s="12"/>
      <c r="E5" s="12"/>
      <c r="F5" s="12"/>
      <c r="G5" s="12"/>
      <c r="H5" s="12"/>
      <c r="I5" s="12"/>
    </row>
    <row r="7" spans="1:9" ht="15.75">
      <c r="A7" s="35" t="s">
        <v>40</v>
      </c>
      <c r="B7" s="78" t="s">
        <v>92</v>
      </c>
      <c r="C7" s="12"/>
      <c r="D7" s="12"/>
      <c r="E7" s="12"/>
      <c r="F7" s="12"/>
      <c r="G7" s="12"/>
      <c r="H7" s="12"/>
      <c r="I7" s="12"/>
    </row>
    <row r="9" ht="13.5" thickBot="1"/>
    <row r="10" spans="1:11" ht="13.5" thickTop="1">
      <c r="A10" s="24"/>
      <c r="B10" s="36" t="s">
        <v>41</v>
      </c>
      <c r="C10" s="36" t="s">
        <v>42</v>
      </c>
      <c r="D10" s="36" t="s">
        <v>43</v>
      </c>
      <c r="E10" s="36" t="s">
        <v>44</v>
      </c>
      <c r="F10" s="37" t="s">
        <v>45</v>
      </c>
      <c r="G10" s="38" t="s">
        <v>46</v>
      </c>
      <c r="H10" s="36" t="s">
        <v>47</v>
      </c>
      <c r="I10" s="36" t="s">
        <v>48</v>
      </c>
      <c r="J10" s="36" t="s">
        <v>49</v>
      </c>
      <c r="K10" s="39" t="s">
        <v>45</v>
      </c>
    </row>
    <row r="11" spans="1:11" ht="15">
      <c r="A11" s="31" t="s">
        <v>50</v>
      </c>
      <c r="B11" s="4">
        <v>100</v>
      </c>
      <c r="C11" s="4">
        <v>150</v>
      </c>
      <c r="D11" s="4">
        <v>100</v>
      </c>
      <c r="E11" s="4">
        <f aca="true" t="shared" si="0" ref="E11:E16">SUM(B11:D11)</f>
        <v>350</v>
      </c>
      <c r="F11" s="30">
        <f aca="true" t="shared" si="1" ref="F11:F16">+E11</f>
        <v>350</v>
      </c>
      <c r="G11" s="25">
        <v>200</v>
      </c>
      <c r="H11" s="4">
        <v>550</v>
      </c>
      <c r="I11" s="4">
        <v>175</v>
      </c>
      <c r="J11" s="4">
        <f aca="true" t="shared" si="2" ref="J11:J16">SUM(G11:I11)</f>
        <v>925</v>
      </c>
      <c r="K11" s="26">
        <f aca="true" t="shared" si="3" ref="K11:K16">+F11+J11</f>
        <v>1275</v>
      </c>
    </row>
    <row r="12" spans="1:11" ht="15">
      <c r="A12" s="31" t="s">
        <v>51</v>
      </c>
      <c r="B12" s="4">
        <v>470</v>
      </c>
      <c r="C12" s="4">
        <v>470</v>
      </c>
      <c r="D12" s="4">
        <v>470</v>
      </c>
      <c r="E12" s="4">
        <f t="shared" si="0"/>
        <v>1410</v>
      </c>
      <c r="F12" s="30">
        <f t="shared" si="1"/>
        <v>1410</v>
      </c>
      <c r="G12" s="25">
        <v>470</v>
      </c>
      <c r="H12" s="4">
        <v>470</v>
      </c>
      <c r="I12" s="4">
        <v>470</v>
      </c>
      <c r="J12" s="4">
        <f t="shared" si="2"/>
        <v>1410</v>
      </c>
      <c r="K12" s="26">
        <f t="shared" si="3"/>
        <v>2820</v>
      </c>
    </row>
    <row r="13" spans="1:11" ht="15">
      <c r="A13" s="31" t="s">
        <v>52</v>
      </c>
      <c r="B13" s="4">
        <v>0</v>
      </c>
      <c r="C13" s="4">
        <v>0</v>
      </c>
      <c r="D13" s="4">
        <v>0</v>
      </c>
      <c r="E13" s="4">
        <f t="shared" si="0"/>
        <v>0</v>
      </c>
      <c r="F13" s="30">
        <f t="shared" si="1"/>
        <v>0</v>
      </c>
      <c r="G13" s="25">
        <v>50</v>
      </c>
      <c r="H13" s="4">
        <v>25</v>
      </c>
      <c r="I13" s="4">
        <v>0</v>
      </c>
      <c r="J13" s="4">
        <f t="shared" si="2"/>
        <v>75</v>
      </c>
      <c r="K13" s="26">
        <f t="shared" si="3"/>
        <v>75</v>
      </c>
    </row>
    <row r="14" spans="1:11" ht="15">
      <c r="A14" s="31" t="s">
        <v>53</v>
      </c>
      <c r="B14" s="4">
        <v>1</v>
      </c>
      <c r="C14" s="4">
        <v>2</v>
      </c>
      <c r="D14" s="4">
        <v>2</v>
      </c>
      <c r="E14" s="4">
        <f t="shared" si="0"/>
        <v>5</v>
      </c>
      <c r="F14" s="30">
        <f t="shared" si="1"/>
        <v>5</v>
      </c>
      <c r="G14" s="25">
        <v>2</v>
      </c>
      <c r="H14" s="4">
        <v>2</v>
      </c>
      <c r="I14" s="4">
        <v>3</v>
      </c>
      <c r="J14" s="4">
        <f t="shared" si="2"/>
        <v>7</v>
      </c>
      <c r="K14" s="26">
        <f t="shared" si="3"/>
        <v>12</v>
      </c>
    </row>
    <row r="15" spans="1:11" ht="15">
      <c r="A15" s="31" t="s">
        <v>54</v>
      </c>
      <c r="B15" s="4">
        <v>2</v>
      </c>
      <c r="C15" s="4">
        <v>3</v>
      </c>
      <c r="D15" s="4">
        <v>2</v>
      </c>
      <c r="E15" s="4">
        <f t="shared" si="0"/>
        <v>7</v>
      </c>
      <c r="F15" s="30">
        <f t="shared" si="1"/>
        <v>7</v>
      </c>
      <c r="G15" s="25">
        <v>2</v>
      </c>
      <c r="H15" s="4">
        <v>5</v>
      </c>
      <c r="I15" s="4">
        <v>3</v>
      </c>
      <c r="J15" s="4">
        <f t="shared" si="2"/>
        <v>10</v>
      </c>
      <c r="K15" s="26">
        <f t="shared" si="3"/>
        <v>17</v>
      </c>
    </row>
    <row r="16" spans="1:11" ht="15.75" thickBot="1">
      <c r="A16" s="32" t="s">
        <v>55</v>
      </c>
      <c r="B16" s="28"/>
      <c r="C16" s="28"/>
      <c r="D16" s="28"/>
      <c r="E16" s="28">
        <f t="shared" si="0"/>
        <v>0</v>
      </c>
      <c r="F16" s="29">
        <f t="shared" si="1"/>
        <v>0</v>
      </c>
      <c r="G16" s="27"/>
      <c r="H16" s="28"/>
      <c r="I16" s="28"/>
      <c r="J16" s="28">
        <f t="shared" si="2"/>
        <v>0</v>
      </c>
      <c r="K16" s="29">
        <f t="shared" si="3"/>
        <v>0</v>
      </c>
    </row>
    <row r="17" ht="16.5" thickBot="1" thickTop="1">
      <c r="A17" s="33"/>
    </row>
    <row r="18" spans="1:11" ht="15.75" thickTop="1">
      <c r="A18" s="34"/>
      <c r="B18" s="36" t="s">
        <v>56</v>
      </c>
      <c r="C18" s="36" t="s">
        <v>57</v>
      </c>
      <c r="D18" s="36" t="s">
        <v>58</v>
      </c>
      <c r="E18" s="36" t="s">
        <v>59</v>
      </c>
      <c r="F18" s="37" t="s">
        <v>45</v>
      </c>
      <c r="G18" s="38" t="s">
        <v>60</v>
      </c>
      <c r="H18" s="36" t="s">
        <v>61</v>
      </c>
      <c r="I18" s="36" t="s">
        <v>62</v>
      </c>
      <c r="J18" s="36" t="s">
        <v>63</v>
      </c>
      <c r="K18" s="39" t="s">
        <v>45</v>
      </c>
    </row>
    <row r="19" spans="1:11" ht="15">
      <c r="A19" s="31" t="s">
        <v>50</v>
      </c>
      <c r="B19" s="4">
        <v>680</v>
      </c>
      <c r="C19" s="4">
        <v>1550</v>
      </c>
      <c r="D19" s="4">
        <v>400</v>
      </c>
      <c r="E19" s="4">
        <f aca="true" t="shared" si="4" ref="E19:E24">SUM(B19:D19)</f>
        <v>2630</v>
      </c>
      <c r="F19" s="30">
        <f aca="true" t="shared" si="5" ref="F19:F24">+K11+E19</f>
        <v>3905</v>
      </c>
      <c r="G19" s="25">
        <v>250</v>
      </c>
      <c r="H19" s="4">
        <v>295</v>
      </c>
      <c r="I19" s="4">
        <v>800</v>
      </c>
      <c r="J19" s="4">
        <f aca="true" t="shared" si="6" ref="J19:J24">SUM(G19:I19)</f>
        <v>1345</v>
      </c>
      <c r="K19" s="26">
        <f aca="true" t="shared" si="7" ref="K19:K24">+F19+J19</f>
        <v>5250</v>
      </c>
    </row>
    <row r="20" spans="1:11" ht="15">
      <c r="A20" s="31" t="s">
        <v>51</v>
      </c>
      <c r="B20" s="4">
        <v>470</v>
      </c>
      <c r="C20" s="4">
        <v>470</v>
      </c>
      <c r="D20" s="4">
        <v>470</v>
      </c>
      <c r="E20" s="4">
        <f t="shared" si="4"/>
        <v>1410</v>
      </c>
      <c r="F20" s="30">
        <f t="shared" si="5"/>
        <v>4230</v>
      </c>
      <c r="G20" s="25">
        <v>470</v>
      </c>
      <c r="H20" s="4">
        <v>470</v>
      </c>
      <c r="I20" s="4">
        <v>513</v>
      </c>
      <c r="J20" s="4">
        <f t="shared" si="6"/>
        <v>1453</v>
      </c>
      <c r="K20" s="26">
        <f t="shared" si="7"/>
        <v>5683</v>
      </c>
    </row>
    <row r="21" spans="1:11" ht="15">
      <c r="A21" s="31" t="s">
        <v>52</v>
      </c>
      <c r="B21" s="4">
        <v>10</v>
      </c>
      <c r="C21" s="4">
        <v>5</v>
      </c>
      <c r="D21" s="4">
        <v>0</v>
      </c>
      <c r="E21" s="4">
        <f t="shared" si="4"/>
        <v>15</v>
      </c>
      <c r="F21" s="30">
        <f t="shared" si="5"/>
        <v>90</v>
      </c>
      <c r="G21" s="25">
        <v>0</v>
      </c>
      <c r="H21" s="4">
        <v>10</v>
      </c>
      <c r="I21" s="4">
        <v>0</v>
      </c>
      <c r="J21" s="4">
        <f t="shared" si="6"/>
        <v>10</v>
      </c>
      <c r="K21" s="26">
        <f t="shared" si="7"/>
        <v>100</v>
      </c>
    </row>
    <row r="22" spans="1:11" ht="15">
      <c r="A22" s="31" t="s">
        <v>53</v>
      </c>
      <c r="B22" s="4">
        <v>2</v>
      </c>
      <c r="C22" s="4">
        <v>2</v>
      </c>
      <c r="D22" s="4">
        <v>1</v>
      </c>
      <c r="E22" s="4">
        <f t="shared" si="4"/>
        <v>5</v>
      </c>
      <c r="F22" s="30">
        <f t="shared" si="5"/>
        <v>17</v>
      </c>
      <c r="G22" s="25">
        <v>1</v>
      </c>
      <c r="H22" s="4">
        <v>1</v>
      </c>
      <c r="I22" s="4">
        <v>1</v>
      </c>
      <c r="J22" s="4">
        <f t="shared" si="6"/>
        <v>3</v>
      </c>
      <c r="K22" s="26">
        <f t="shared" si="7"/>
        <v>20</v>
      </c>
    </row>
    <row r="23" spans="1:11" ht="15">
      <c r="A23" s="31" t="s">
        <v>54</v>
      </c>
      <c r="B23" s="4">
        <v>4</v>
      </c>
      <c r="C23" s="4">
        <v>2</v>
      </c>
      <c r="D23" s="4">
        <v>1</v>
      </c>
      <c r="E23" s="4">
        <f t="shared" si="4"/>
        <v>7</v>
      </c>
      <c r="F23" s="30">
        <f t="shared" si="5"/>
        <v>24</v>
      </c>
      <c r="G23" s="25">
        <v>2</v>
      </c>
      <c r="H23" s="4">
        <v>1</v>
      </c>
      <c r="I23" s="4">
        <v>3</v>
      </c>
      <c r="J23" s="4">
        <f t="shared" si="6"/>
        <v>6</v>
      </c>
      <c r="K23" s="26">
        <f t="shared" si="7"/>
        <v>30</v>
      </c>
    </row>
    <row r="24" spans="1:11" ht="15.75" thickBot="1">
      <c r="A24" s="32" t="s">
        <v>55</v>
      </c>
      <c r="B24" s="28"/>
      <c r="C24" s="28"/>
      <c r="D24" s="28"/>
      <c r="E24" s="28">
        <f t="shared" si="4"/>
        <v>0</v>
      </c>
      <c r="F24" s="29">
        <f t="shared" si="5"/>
        <v>0</v>
      </c>
      <c r="G24" s="27"/>
      <c r="H24" s="28"/>
      <c r="I24" s="28"/>
      <c r="J24" s="28">
        <f t="shared" si="6"/>
        <v>0</v>
      </c>
      <c r="K24" s="29">
        <f t="shared" si="7"/>
        <v>0</v>
      </c>
    </row>
    <row r="25" ht="13.5" thickTop="1"/>
  </sheetData>
  <sheetProtection/>
  <mergeCells count="2">
    <mergeCell ref="A1:K1"/>
    <mergeCell ref="A2:K2"/>
  </mergeCells>
  <printOptions horizontalCentered="1"/>
  <pageMargins left="0.25" right="0.46" top="1" bottom="1" header="0.5" footer="0.5"/>
  <pageSetup horizontalDpi="300" verticalDpi="300" orientation="landscape" r:id="rId1"/>
  <headerFooter alignWithMargins="0">
    <oddFooter>&amp;L&amp;8&amp;F &amp;A
&amp;D &amp;T
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1.7109375" style="0" customWidth="1"/>
    <col min="2" max="11" width="10.7109375" style="0" customWidth="1"/>
  </cols>
  <sheetData>
    <row r="1" spans="1:11" ht="15.75">
      <c r="A1" s="90" t="s">
        <v>94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8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5" spans="1:9" ht="15.75">
      <c r="A5" s="35" t="s">
        <v>64</v>
      </c>
      <c r="B5" s="78" t="s">
        <v>96</v>
      </c>
      <c r="C5" s="12"/>
      <c r="D5" s="12"/>
      <c r="E5" s="12"/>
      <c r="F5" s="12"/>
      <c r="G5" s="12"/>
      <c r="H5" s="12"/>
      <c r="I5" s="12"/>
    </row>
    <row r="7" spans="1:9" ht="15.75">
      <c r="A7" s="35" t="s">
        <v>40</v>
      </c>
      <c r="B7" s="78" t="s">
        <v>93</v>
      </c>
      <c r="C7" s="12"/>
      <c r="D7" s="12"/>
      <c r="E7" s="12"/>
      <c r="F7" s="12"/>
      <c r="G7" s="12"/>
      <c r="H7" s="12"/>
      <c r="I7" s="12"/>
    </row>
    <row r="9" ht="13.5" thickBot="1"/>
    <row r="10" spans="1:11" ht="13.5" thickTop="1">
      <c r="A10" s="24"/>
      <c r="B10" s="36" t="s">
        <v>41</v>
      </c>
      <c r="C10" s="36" t="s">
        <v>42</v>
      </c>
      <c r="D10" s="36" t="s">
        <v>43</v>
      </c>
      <c r="E10" s="36" t="s">
        <v>44</v>
      </c>
      <c r="F10" s="37" t="s">
        <v>45</v>
      </c>
      <c r="G10" s="38" t="s">
        <v>46</v>
      </c>
      <c r="H10" s="36" t="s">
        <v>47</v>
      </c>
      <c r="I10" s="36" t="s">
        <v>48</v>
      </c>
      <c r="J10" s="36" t="s">
        <v>49</v>
      </c>
      <c r="K10" s="39" t="s">
        <v>45</v>
      </c>
    </row>
    <row r="11" spans="1:11" ht="15">
      <c r="A11" s="31" t="s">
        <v>50</v>
      </c>
      <c r="B11" s="4">
        <v>833</v>
      </c>
      <c r="C11" s="4">
        <v>833</v>
      </c>
      <c r="D11" s="4">
        <v>833</v>
      </c>
      <c r="E11" s="4">
        <f aca="true" t="shared" si="0" ref="E11:E16">SUM(B11:D11)</f>
        <v>2499</v>
      </c>
      <c r="F11" s="30">
        <f aca="true" t="shared" si="1" ref="F11:F16">+E11</f>
        <v>2499</v>
      </c>
      <c r="G11" s="25">
        <v>833</v>
      </c>
      <c r="H11" s="4">
        <v>833</v>
      </c>
      <c r="I11" s="4">
        <v>833</v>
      </c>
      <c r="J11" s="4">
        <f aca="true" t="shared" si="2" ref="J11:J16">SUM(G11:I11)</f>
        <v>2499</v>
      </c>
      <c r="K11" s="26">
        <f aca="true" t="shared" si="3" ref="K11:K16">+F11+J11</f>
        <v>4998</v>
      </c>
    </row>
    <row r="12" spans="1:11" ht="15">
      <c r="A12" s="31" t="s">
        <v>51</v>
      </c>
      <c r="B12" s="4">
        <v>100</v>
      </c>
      <c r="C12" s="4">
        <v>100</v>
      </c>
      <c r="D12" s="4">
        <v>100</v>
      </c>
      <c r="E12" s="4">
        <f t="shared" si="0"/>
        <v>300</v>
      </c>
      <c r="F12" s="30">
        <f t="shared" si="1"/>
        <v>300</v>
      </c>
      <c r="G12" s="25">
        <v>100</v>
      </c>
      <c r="H12" s="4">
        <v>100</v>
      </c>
      <c r="I12" s="4">
        <v>100</v>
      </c>
      <c r="J12" s="4">
        <f t="shared" si="2"/>
        <v>300</v>
      </c>
      <c r="K12" s="26">
        <f t="shared" si="3"/>
        <v>600</v>
      </c>
    </row>
    <row r="13" spans="1:11" ht="15">
      <c r="A13" s="31" t="s">
        <v>52</v>
      </c>
      <c r="B13" s="4">
        <v>0</v>
      </c>
      <c r="C13" s="4">
        <v>0</v>
      </c>
      <c r="D13" s="4">
        <v>0</v>
      </c>
      <c r="E13" s="4">
        <f t="shared" si="0"/>
        <v>0</v>
      </c>
      <c r="F13" s="30">
        <f t="shared" si="1"/>
        <v>0</v>
      </c>
      <c r="G13" s="25">
        <v>0</v>
      </c>
      <c r="H13" s="4">
        <v>0</v>
      </c>
      <c r="I13" s="4">
        <v>0</v>
      </c>
      <c r="J13" s="4">
        <f t="shared" si="2"/>
        <v>0</v>
      </c>
      <c r="K13" s="26">
        <f t="shared" si="3"/>
        <v>0</v>
      </c>
    </row>
    <row r="14" spans="1:11" ht="15">
      <c r="A14" s="31" t="s">
        <v>53</v>
      </c>
      <c r="B14" s="4">
        <v>0</v>
      </c>
      <c r="C14" s="4">
        <v>0</v>
      </c>
      <c r="D14" s="4">
        <v>150</v>
      </c>
      <c r="E14" s="4">
        <f t="shared" si="0"/>
        <v>150</v>
      </c>
      <c r="F14" s="30">
        <f t="shared" si="1"/>
        <v>150</v>
      </c>
      <c r="G14" s="25">
        <v>0</v>
      </c>
      <c r="H14" s="4">
        <v>0</v>
      </c>
      <c r="I14" s="4">
        <v>200</v>
      </c>
      <c r="J14" s="4">
        <f t="shared" si="2"/>
        <v>200</v>
      </c>
      <c r="K14" s="26">
        <f t="shared" si="3"/>
        <v>350</v>
      </c>
    </row>
    <row r="15" spans="1:11" ht="15">
      <c r="A15" s="31" t="s">
        <v>54</v>
      </c>
      <c r="B15" s="4">
        <v>500</v>
      </c>
      <c r="C15" s="4">
        <v>500</v>
      </c>
      <c r="D15" s="4">
        <v>600</v>
      </c>
      <c r="E15" s="4">
        <f t="shared" si="0"/>
        <v>1600</v>
      </c>
      <c r="F15" s="30">
        <f t="shared" si="1"/>
        <v>1600</v>
      </c>
      <c r="G15" s="25">
        <v>350</v>
      </c>
      <c r="H15" s="4">
        <v>300</v>
      </c>
      <c r="I15" s="4">
        <v>800</v>
      </c>
      <c r="J15" s="4">
        <f t="shared" si="2"/>
        <v>1450</v>
      </c>
      <c r="K15" s="26">
        <f t="shared" si="3"/>
        <v>3050</v>
      </c>
    </row>
    <row r="16" spans="1:11" ht="15.75" thickBot="1">
      <c r="A16" s="32" t="s">
        <v>55</v>
      </c>
      <c r="B16" s="28">
        <v>10000</v>
      </c>
      <c r="C16" s="28"/>
      <c r="D16" s="28"/>
      <c r="E16" s="28">
        <f t="shared" si="0"/>
        <v>10000</v>
      </c>
      <c r="F16" s="29">
        <f t="shared" si="1"/>
        <v>10000</v>
      </c>
      <c r="G16" s="27"/>
      <c r="H16" s="28"/>
      <c r="I16" s="28"/>
      <c r="J16" s="28">
        <f t="shared" si="2"/>
        <v>0</v>
      </c>
      <c r="K16" s="29">
        <f t="shared" si="3"/>
        <v>10000</v>
      </c>
    </row>
    <row r="17" ht="16.5" thickBot="1" thickTop="1">
      <c r="A17" s="33"/>
    </row>
    <row r="18" spans="1:11" ht="15.75" thickTop="1">
      <c r="A18" s="34"/>
      <c r="B18" s="36" t="s">
        <v>56</v>
      </c>
      <c r="C18" s="36" t="s">
        <v>57</v>
      </c>
      <c r="D18" s="36" t="s">
        <v>58</v>
      </c>
      <c r="E18" s="36" t="s">
        <v>59</v>
      </c>
      <c r="F18" s="37" t="s">
        <v>45</v>
      </c>
      <c r="G18" s="38" t="s">
        <v>60</v>
      </c>
      <c r="H18" s="36" t="s">
        <v>61</v>
      </c>
      <c r="I18" s="36" t="s">
        <v>62</v>
      </c>
      <c r="J18" s="36" t="s">
        <v>63</v>
      </c>
      <c r="K18" s="39" t="s">
        <v>45</v>
      </c>
    </row>
    <row r="19" spans="1:11" ht="15">
      <c r="A19" s="31" t="s">
        <v>50</v>
      </c>
      <c r="B19" s="4">
        <v>840</v>
      </c>
      <c r="C19" s="4">
        <v>833</v>
      </c>
      <c r="D19" s="4">
        <v>833</v>
      </c>
      <c r="E19" s="4">
        <f aca="true" t="shared" si="4" ref="E19:E24">SUM(B19:D19)</f>
        <v>2506</v>
      </c>
      <c r="F19" s="30">
        <f aca="true" t="shared" si="5" ref="F19:F24">+K11+E19</f>
        <v>7504</v>
      </c>
      <c r="G19" s="25">
        <v>830</v>
      </c>
      <c r="H19" s="4">
        <v>846</v>
      </c>
      <c r="I19" s="4">
        <v>820</v>
      </c>
      <c r="J19" s="4">
        <f aca="true" t="shared" si="6" ref="J19:J24">SUM(G19:I19)</f>
        <v>2496</v>
      </c>
      <c r="K19" s="26">
        <f aca="true" t="shared" si="7" ref="K19:K24">+F19+J19</f>
        <v>10000</v>
      </c>
    </row>
    <row r="20" spans="1:11" ht="15">
      <c r="A20" s="31" t="s">
        <v>51</v>
      </c>
      <c r="B20" s="4">
        <v>100</v>
      </c>
      <c r="C20" s="4">
        <v>100</v>
      </c>
      <c r="D20" s="4">
        <v>100</v>
      </c>
      <c r="E20" s="4">
        <f t="shared" si="4"/>
        <v>300</v>
      </c>
      <c r="F20" s="30">
        <f t="shared" si="5"/>
        <v>900</v>
      </c>
      <c r="G20" s="25">
        <v>100</v>
      </c>
      <c r="H20" s="4">
        <v>100</v>
      </c>
      <c r="I20" s="4">
        <v>200</v>
      </c>
      <c r="J20" s="4">
        <f t="shared" si="6"/>
        <v>400</v>
      </c>
      <c r="K20" s="26">
        <f t="shared" si="7"/>
        <v>1300</v>
      </c>
    </row>
    <row r="21" spans="1:11" ht="15">
      <c r="A21" s="31" t="s">
        <v>52</v>
      </c>
      <c r="B21" s="4">
        <v>0</v>
      </c>
      <c r="C21" s="4">
        <v>0</v>
      </c>
      <c r="D21" s="4">
        <v>0</v>
      </c>
      <c r="E21" s="4">
        <f t="shared" si="4"/>
        <v>0</v>
      </c>
      <c r="F21" s="30">
        <f t="shared" si="5"/>
        <v>0</v>
      </c>
      <c r="G21" s="25">
        <v>0</v>
      </c>
      <c r="H21" s="4">
        <v>0</v>
      </c>
      <c r="I21" s="4">
        <v>0</v>
      </c>
      <c r="J21" s="4">
        <f t="shared" si="6"/>
        <v>0</v>
      </c>
      <c r="K21" s="26">
        <f t="shared" si="7"/>
        <v>0</v>
      </c>
    </row>
    <row r="22" spans="1:11" ht="15">
      <c r="A22" s="31" t="s">
        <v>53</v>
      </c>
      <c r="B22" s="4">
        <v>0</v>
      </c>
      <c r="C22" s="4">
        <v>0</v>
      </c>
      <c r="D22" s="4">
        <v>100</v>
      </c>
      <c r="E22" s="4">
        <f t="shared" si="4"/>
        <v>100</v>
      </c>
      <c r="F22" s="30">
        <f t="shared" si="5"/>
        <v>450</v>
      </c>
      <c r="G22" s="25">
        <v>0</v>
      </c>
      <c r="H22" s="4">
        <v>100</v>
      </c>
      <c r="I22" s="4">
        <v>0</v>
      </c>
      <c r="J22" s="4">
        <f t="shared" si="6"/>
        <v>100</v>
      </c>
      <c r="K22" s="26">
        <f t="shared" si="7"/>
        <v>550</v>
      </c>
    </row>
    <row r="23" spans="1:11" ht="15">
      <c r="A23" s="31" t="s">
        <v>54</v>
      </c>
      <c r="B23" s="4">
        <v>300</v>
      </c>
      <c r="C23" s="4">
        <v>250</v>
      </c>
      <c r="D23" s="4">
        <v>500</v>
      </c>
      <c r="E23" s="4">
        <f t="shared" si="4"/>
        <v>1050</v>
      </c>
      <c r="F23" s="30">
        <f t="shared" si="5"/>
        <v>4100</v>
      </c>
      <c r="G23" s="25">
        <v>400</v>
      </c>
      <c r="H23" s="4">
        <v>500</v>
      </c>
      <c r="I23" s="4">
        <v>500</v>
      </c>
      <c r="J23" s="4">
        <f t="shared" si="6"/>
        <v>1400</v>
      </c>
      <c r="K23" s="26">
        <f t="shared" si="7"/>
        <v>5500</v>
      </c>
    </row>
    <row r="24" spans="1:11" ht="15.75" thickBot="1">
      <c r="A24" s="32" t="s">
        <v>55</v>
      </c>
      <c r="B24" s="28"/>
      <c r="C24" s="28"/>
      <c r="D24" s="28"/>
      <c r="E24" s="28">
        <f t="shared" si="4"/>
        <v>0</v>
      </c>
      <c r="F24" s="29">
        <f t="shared" si="5"/>
        <v>10000</v>
      </c>
      <c r="G24" s="27"/>
      <c r="H24" s="28"/>
      <c r="I24" s="28"/>
      <c r="J24" s="28">
        <f t="shared" si="6"/>
        <v>0</v>
      </c>
      <c r="K24" s="29">
        <f t="shared" si="7"/>
        <v>10000</v>
      </c>
    </row>
    <row r="25" ht="13.5" thickTop="1"/>
  </sheetData>
  <sheetProtection/>
  <mergeCells count="2">
    <mergeCell ref="A1:K1"/>
    <mergeCell ref="A2:K2"/>
  </mergeCells>
  <printOptions horizontalCentered="1"/>
  <pageMargins left="0.25" right="0.46" top="1" bottom="1" header="0.5" footer="0.5"/>
  <pageSetup horizontalDpi="300" verticalDpi="300" orientation="landscape" r:id="rId1"/>
  <headerFooter alignWithMargins="0">
    <oddFooter>&amp;L&amp;8&amp;F &amp;A
&amp;D &amp;T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Alvesteffer</dc:creator>
  <cp:keywords/>
  <dc:description/>
  <cp:lastModifiedBy>Laura Sutter</cp:lastModifiedBy>
  <cp:lastPrinted>2006-05-24T14:20:16Z</cp:lastPrinted>
  <dcterms:created xsi:type="dcterms:W3CDTF">2000-05-30T19:27:50Z</dcterms:created>
  <dcterms:modified xsi:type="dcterms:W3CDTF">2022-06-06T15:48:26Z</dcterms:modified>
  <cp:category/>
  <cp:version/>
  <cp:contentType/>
  <cp:contentStatus/>
</cp:coreProperties>
</file>